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75" windowWidth="194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32" i="1" l="1"/>
  <c r="G108" i="1" l="1"/>
  <c r="H108" i="1"/>
  <c r="I108" i="1"/>
  <c r="J108" i="1"/>
  <c r="L108" i="1"/>
  <c r="F108" i="1"/>
  <c r="L184" i="1" l="1"/>
  <c r="I165" i="1"/>
  <c r="J165" i="1"/>
  <c r="L165" i="1"/>
  <c r="H165" i="1"/>
  <c r="G165" i="1"/>
  <c r="F165" i="1"/>
  <c r="L146" i="1"/>
  <c r="L127" i="1"/>
  <c r="K100" i="1"/>
  <c r="L70" i="1"/>
  <c r="J70" i="1"/>
  <c r="I70" i="1"/>
  <c r="H70" i="1"/>
  <c r="G70" i="1"/>
  <c r="F70" i="1"/>
  <c r="E100" i="1"/>
  <c r="L89" i="1"/>
  <c r="L100" i="1" s="1"/>
  <c r="L51" i="1"/>
  <c r="J32" i="1"/>
  <c r="L13" i="1"/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19" i="1"/>
  <c r="I119" i="1"/>
  <c r="H119" i="1"/>
  <c r="G119" i="1"/>
  <c r="F119" i="1"/>
  <c r="B100" i="1"/>
  <c r="A100" i="1"/>
  <c r="L99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81" i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43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H196" i="1"/>
  <c r="J196" i="1"/>
  <c r="I196" i="1"/>
  <c r="L196" i="1"/>
  <c r="F196" i="1"/>
</calcChain>
</file>

<file path=xl/sharedStrings.xml><?xml version="1.0" encoding="utf-8"?>
<sst xmlns="http://schemas.openxmlformats.org/spreadsheetml/2006/main" count="236" uniqueCount="84">
  <si>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</si>
  <si>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</si>
  <si>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</si>
  <si>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</si>
  <si>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</si>
  <si>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</si>
  <si>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</si>
  <si>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</si>
  <si>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</si>
  <si>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</si>
  <si>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</si>
  <si>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</si>
  <si>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</si>
  <si>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</si>
  <si>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</si>
  <si>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</si>
  <si>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</si>
  <si>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</si>
  <si>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</si>
  <si>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</si>
  <si>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</si>
  <si>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</si>
  <si>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</si>
  <si>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</si>
  <si>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</si>
  <si>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</si>
  <si>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</si>
  <si>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</si>
  <si>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</si>
  <si>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</si>
  <si>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</si>
  <si>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</si>
  <si>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</si>
  <si>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</si>
  <si>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</si>
  <si>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</si>
  <si>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</si>
  <si>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</si>
  <si>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</si>
  <si>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лимоном</t>
  </si>
  <si>
    <t>пшеничный в/с, ржано-пшеничный</t>
  </si>
  <si>
    <t>каша молочная "Дружба" со сливочным маслом 72,5%</t>
  </si>
  <si>
    <t>Т№4</t>
  </si>
  <si>
    <t>чай с сахаром</t>
  </si>
  <si>
    <t>жаркое по-домашнему</t>
  </si>
  <si>
    <t>макаронные изделия отварные с сыром</t>
  </si>
  <si>
    <t>свекла тертая отварная</t>
  </si>
  <si>
    <t>отраб</t>
  </si>
  <si>
    <t>пюре картофельное</t>
  </si>
  <si>
    <t>котлета рубленная из мяса птицыс томатным соусом</t>
  </si>
  <si>
    <t>Изгорев С.А.</t>
  </si>
  <si>
    <t>какао с молоком</t>
  </si>
  <si>
    <t>хлеб пшеничный в/с</t>
  </si>
  <si>
    <t>каша гречневая рассыпчатая  со сливочным маслом 72,5%</t>
  </si>
  <si>
    <t>Согласовано- директор гимназии</t>
  </si>
  <si>
    <t>Тефтели с соусом томатным</t>
  </si>
  <si>
    <t>Макаронные изделия отварные со сливочным маслом 72,5%</t>
  </si>
  <si>
    <t>салат из свежей капусты</t>
  </si>
  <si>
    <t>МАОУ "Гимназия имени Ю.А. Гарнаева"</t>
  </si>
  <si>
    <t>запеканка из творога с молочным соусом</t>
  </si>
  <si>
    <t>пряник сливочный</t>
  </si>
  <si>
    <t>булочка сдобная</t>
  </si>
  <si>
    <t>банан или яблоко не более 100г</t>
  </si>
  <si>
    <t xml:space="preserve">помидор свежий </t>
  </si>
  <si>
    <t>булочка домашняя</t>
  </si>
  <si>
    <t>печенье сахарное</t>
  </si>
  <si>
    <t>кабачковая икра(термическая обработка)</t>
  </si>
  <si>
    <t>каша молочная вязкая пшенная со слив. маслом 72,5%</t>
  </si>
  <si>
    <t>булочка "Веснушка"</t>
  </si>
  <si>
    <t>сыр порционный твердых сортов</t>
  </si>
  <si>
    <t xml:space="preserve">яйцо вареное </t>
  </si>
  <si>
    <t>кофейный напиток с молоком</t>
  </si>
  <si>
    <t>яблоко не более 100г</t>
  </si>
  <si>
    <t>биточки рыбные паровые</t>
  </si>
  <si>
    <t>пшеничный в/с, ржано-пшеничный, булочка дорожная</t>
  </si>
  <si>
    <t>сок фруктовый</t>
  </si>
  <si>
    <t>каша молочная рисовая со сливочным маслом 72,5%</t>
  </si>
  <si>
    <t>оладьи с вишневым джемом</t>
  </si>
  <si>
    <t>йогурт питьевой со вкусом клубники</t>
  </si>
  <si>
    <t>кисель с витаминами "Витошка"</t>
  </si>
  <si>
    <t>помидор свежий</t>
  </si>
  <si>
    <t>каша молочная пшеничная вязкая  со сливочным маслом 72,5%</t>
  </si>
  <si>
    <t>плов из мяса птицы</t>
  </si>
  <si>
    <t>пшеничный в/с, 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</si>
</sst>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L92" sqref="L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58</v>
      </c>
      <c r="D1" s="54"/>
      <c r="E1" s="54"/>
      <c r="F1" s="12" t="s">
        <v>16</v>
      </c>
      <c r="G1" s="2" t="s">
        <v>17</v>
      </c>
      <c r="H1" s="55" t="s">
        <v>54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50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105</v>
      </c>
      <c r="G6" s="40">
        <v>8.09</v>
      </c>
      <c r="H6" s="40">
        <v>8.9</v>
      </c>
      <c r="I6" s="40">
        <v>9.8000000000000007</v>
      </c>
      <c r="J6" s="40">
        <v>160.6</v>
      </c>
      <c r="K6" s="51">
        <v>587</v>
      </c>
      <c r="L6" s="40">
        <v>63.4</v>
      </c>
    </row>
    <row r="7" spans="1:12" ht="25.5" x14ac:dyDescent="0.25">
      <c r="A7" s="23"/>
      <c r="B7" s="15"/>
      <c r="C7" s="11"/>
      <c r="D7" s="6"/>
      <c r="E7" s="42" t="s">
        <v>56</v>
      </c>
      <c r="F7" s="43">
        <v>130</v>
      </c>
      <c r="G7" s="43">
        <v>5.4</v>
      </c>
      <c r="H7" s="43">
        <v>8.1</v>
      </c>
      <c r="I7" s="43">
        <v>34.200000000000003</v>
      </c>
      <c r="J7" s="43">
        <v>234</v>
      </c>
      <c r="K7" s="44">
        <v>332</v>
      </c>
      <c r="L7" s="43">
        <v>16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</v>
      </c>
      <c r="I8" s="43">
        <v>15.2</v>
      </c>
      <c r="J8" s="43">
        <v>60</v>
      </c>
      <c r="K8" s="44">
        <v>686</v>
      </c>
      <c r="L8" s="43">
        <v>7.4</v>
      </c>
    </row>
    <row r="9" spans="1:12" ht="15" x14ac:dyDescent="0.25">
      <c r="A9" s="23"/>
      <c r="B9" s="15"/>
      <c r="C9" s="11"/>
      <c r="D9" s="7" t="s">
        <v>23</v>
      </c>
      <c r="E9" s="42" t="s">
        <v>52</v>
      </c>
      <c r="F9" s="43">
        <v>25</v>
      </c>
      <c r="G9" s="43">
        <v>2</v>
      </c>
      <c r="H9" s="43">
        <v>0.5</v>
      </c>
      <c r="I9" s="43">
        <v>12</v>
      </c>
      <c r="J9" s="43">
        <v>66.5</v>
      </c>
      <c r="K9" s="44"/>
      <c r="L9" s="43">
        <v>3</v>
      </c>
    </row>
    <row r="10" spans="1:12" ht="15" x14ac:dyDescent="0.25">
      <c r="A10" s="23"/>
      <c r="B10" s="15"/>
      <c r="C10" s="11"/>
      <c r="D10" s="7" t="s">
        <v>24</v>
      </c>
      <c r="E10" s="42" t="s">
        <v>57</v>
      </c>
      <c r="F10" s="43">
        <v>40</v>
      </c>
      <c r="G10" s="43">
        <v>0.6</v>
      </c>
      <c r="H10" s="43">
        <v>2.08</v>
      </c>
      <c r="I10" s="43">
        <v>3.5</v>
      </c>
      <c r="J10" s="43">
        <v>35.200000000000003</v>
      </c>
      <c r="K10" s="44">
        <v>43</v>
      </c>
      <c r="L10" s="43">
        <v>5.2</v>
      </c>
    </row>
    <row r="11" spans="1:12" ht="15" x14ac:dyDescent="0.25">
      <c r="A11" s="23"/>
      <c r="B11" s="15"/>
      <c r="C11" s="11"/>
      <c r="D11" s="6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16.29</v>
      </c>
      <c r="H13" s="19">
        <f t="shared" si="0"/>
        <v>19.579999999999998</v>
      </c>
      <c r="I13" s="19">
        <f t="shared" si="0"/>
        <v>74.7</v>
      </c>
      <c r="J13" s="19">
        <f t="shared" si="0"/>
        <v>556.30000000000007</v>
      </c>
      <c r="K13" s="25"/>
      <c r="L13" s="19">
        <f>SUM(L6:L12)</f>
        <v>95.000000000000014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3">G13+G23</f>
        <v>16.29</v>
      </c>
      <c r="H24" s="32">
        <f t="shared" si="3"/>
        <v>19.579999999999998</v>
      </c>
      <c r="I24" s="32">
        <f t="shared" si="3"/>
        <v>74.7</v>
      </c>
      <c r="J24" s="32">
        <f t="shared" si="3"/>
        <v>556.30000000000007</v>
      </c>
      <c r="K24" s="32"/>
      <c r="L24" s="32">
        <f t="shared" ref="L24" si="4">L13+L23</f>
        <v>95.000000000000014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41</v>
      </c>
      <c r="F25" s="40">
        <v>120</v>
      </c>
      <c r="G25" s="43">
        <v>4</v>
      </c>
      <c r="H25" s="52">
        <v>5.5</v>
      </c>
      <c r="I25" s="40">
        <v>22.2</v>
      </c>
      <c r="J25" s="40">
        <v>124</v>
      </c>
      <c r="K25" s="41" t="s">
        <v>42</v>
      </c>
      <c r="L25" s="40">
        <v>27.7</v>
      </c>
    </row>
    <row r="26" spans="1:12" ht="15" x14ac:dyDescent="0.25">
      <c r="A26" s="14"/>
      <c r="B26" s="15"/>
      <c r="C26" s="11"/>
      <c r="D26" s="6"/>
      <c r="E26" s="42" t="s">
        <v>59</v>
      </c>
      <c r="F26" s="43">
        <v>120</v>
      </c>
      <c r="G26" s="43">
        <v>12.1</v>
      </c>
      <c r="H26" s="43">
        <v>11</v>
      </c>
      <c r="I26" s="43">
        <v>16.25</v>
      </c>
      <c r="J26" s="43">
        <v>175</v>
      </c>
      <c r="K26" s="44">
        <v>366</v>
      </c>
      <c r="L26" s="43">
        <v>48.3</v>
      </c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15</v>
      </c>
      <c r="J27" s="43">
        <v>58</v>
      </c>
      <c r="K27" s="44">
        <v>685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 t="s">
        <v>60</v>
      </c>
      <c r="F31" s="43">
        <v>60</v>
      </c>
      <c r="G31" s="43">
        <v>2.88</v>
      </c>
      <c r="H31" s="43">
        <v>2.88</v>
      </c>
      <c r="I31" s="43">
        <v>30.3</v>
      </c>
      <c r="J31" s="43">
        <v>184.5</v>
      </c>
      <c r="K31" s="44"/>
      <c r="L31" s="43">
        <v>14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5">SUM(G25:G31)</f>
        <v>18.98</v>
      </c>
      <c r="H32" s="19">
        <f t="shared" ref="H32" si="6">SUM(H25:H31)</f>
        <v>19.38</v>
      </c>
      <c r="I32" s="19">
        <f t="shared" ref="I32" si="7">SUM(I25:I31)</f>
        <v>83.75</v>
      </c>
      <c r="J32" s="19">
        <f>SUM(J25:J31)</f>
        <v>541.5</v>
      </c>
      <c r="K32" s="25"/>
      <c r="L32" s="19">
        <f>SUM(L25:L31)</f>
        <v>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2">G32+G42</f>
        <v>18.98</v>
      </c>
      <c r="H43" s="32">
        <f t="shared" ref="H43" si="13">H32+H42</f>
        <v>19.38</v>
      </c>
      <c r="I43" s="32">
        <f t="shared" ref="I43" si="14">I32+I42</f>
        <v>83.75</v>
      </c>
      <c r="J43" s="32">
        <f t="shared" ref="J43" si="15">J32+J42</f>
        <v>541.5</v>
      </c>
      <c r="K43" s="32"/>
      <c r="L43" s="32">
        <v>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200</v>
      </c>
      <c r="G44" s="40">
        <v>13.8</v>
      </c>
      <c r="H44" s="40">
        <v>11.8</v>
      </c>
      <c r="I44" s="40">
        <v>24.6</v>
      </c>
      <c r="J44" s="40">
        <v>250</v>
      </c>
      <c r="K44" s="41">
        <v>436</v>
      </c>
      <c r="L44" s="40">
        <v>68.400000000000006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15</v>
      </c>
      <c r="J46" s="43">
        <v>58</v>
      </c>
      <c r="K46" s="44">
        <v>685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60</v>
      </c>
      <c r="G47" s="43">
        <v>4</v>
      </c>
      <c r="H47" s="43">
        <v>6</v>
      </c>
      <c r="I47" s="43">
        <v>33</v>
      </c>
      <c r="J47" s="43">
        <v>205</v>
      </c>
      <c r="K47" s="44"/>
      <c r="L47" s="43">
        <v>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61</v>
      </c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 t="s">
        <v>63</v>
      </c>
      <c r="F50" s="43">
        <v>40</v>
      </c>
      <c r="G50" s="43">
        <v>0.44</v>
      </c>
      <c r="H50" s="43">
        <v>0.08</v>
      </c>
      <c r="I50" s="43">
        <v>1.52</v>
      </c>
      <c r="J50" s="43">
        <v>9.1999999999999993</v>
      </c>
      <c r="K50" s="44"/>
      <c r="L50" s="43">
        <v>12.6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18.240000000000002</v>
      </c>
      <c r="H51" s="19">
        <f t="shared" ref="H51" si="17">SUM(H44:H50)</f>
        <v>17.88</v>
      </c>
      <c r="I51" s="19">
        <f t="shared" ref="I51" si="18">SUM(I44:I50)</f>
        <v>74.11999999999999</v>
      </c>
      <c r="J51" s="19">
        <f t="shared" ref="J51" si="19">SUM(J44:J50)</f>
        <v>522.20000000000005</v>
      </c>
      <c r="K51" s="25"/>
      <c r="L51" s="19">
        <f>SUM(L44:L50)</f>
        <v>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4">G51+G61</f>
        <v>18.240000000000002</v>
      </c>
      <c r="H62" s="32">
        <f t="shared" ref="H62" si="25">H51+H61</f>
        <v>17.88</v>
      </c>
      <c r="I62" s="32">
        <f t="shared" ref="I62" si="26">I51+I61</f>
        <v>74.11999999999999</v>
      </c>
      <c r="J62" s="32">
        <f t="shared" ref="J62:L62" si="27">J51+J61</f>
        <v>522.20000000000005</v>
      </c>
      <c r="K62" s="32"/>
      <c r="L62" s="32">
        <f t="shared" si="27"/>
        <v>95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190</v>
      </c>
      <c r="G63" s="40">
        <v>7.5</v>
      </c>
      <c r="H63" s="40">
        <v>7.32</v>
      </c>
      <c r="I63" s="40">
        <v>16.7</v>
      </c>
      <c r="J63" s="40">
        <v>159.1</v>
      </c>
      <c r="K63" s="41" t="s">
        <v>42</v>
      </c>
      <c r="L63" s="40">
        <v>39.799999999999997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180</v>
      </c>
      <c r="G65" s="43">
        <v>4.4000000000000004</v>
      </c>
      <c r="H65" s="43">
        <v>4.5</v>
      </c>
      <c r="I65" s="43">
        <v>29.2</v>
      </c>
      <c r="J65" s="43">
        <v>171</v>
      </c>
      <c r="K65" s="44">
        <v>693</v>
      </c>
      <c r="L65" s="43">
        <v>18.399999999999999</v>
      </c>
    </row>
    <row r="66" spans="1:12" ht="15" x14ac:dyDescent="0.25">
      <c r="A66" s="23"/>
      <c r="B66" s="15"/>
      <c r="C66" s="11"/>
      <c r="D66" s="7" t="s">
        <v>23</v>
      </c>
      <c r="E66" s="42" t="s">
        <v>64</v>
      </c>
      <c r="F66" s="43">
        <v>30</v>
      </c>
      <c r="G66" s="43">
        <v>3.25</v>
      </c>
      <c r="H66" s="43">
        <v>4.5</v>
      </c>
      <c r="I66" s="43">
        <v>16.82</v>
      </c>
      <c r="J66" s="43">
        <v>116</v>
      </c>
      <c r="K66" s="44">
        <v>769</v>
      </c>
      <c r="L66" s="43">
        <v>6.8</v>
      </c>
    </row>
    <row r="67" spans="1:12" ht="15" x14ac:dyDescent="0.25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1.5</v>
      </c>
      <c r="H67" s="43">
        <v>0.2</v>
      </c>
      <c r="I67" s="43">
        <v>19.5</v>
      </c>
      <c r="J67" s="43">
        <v>85</v>
      </c>
      <c r="K67" s="44"/>
      <c r="L67" s="43">
        <v>30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16.649999999999999</v>
      </c>
      <c r="H70" s="19">
        <f>SUM(H63:H69)</f>
        <v>16.52</v>
      </c>
      <c r="I70" s="19">
        <f>SUM(I63:I69)</f>
        <v>82.22</v>
      </c>
      <c r="J70" s="19">
        <f>SUM(J63:J69)</f>
        <v>531.1</v>
      </c>
      <c r="K70" s="25"/>
      <c r="L70" s="19">
        <f>SUM(L63:L69)</f>
        <v>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2">G70+G80</f>
        <v>16.649999999999999</v>
      </c>
      <c r="H81" s="32">
        <f t="shared" ref="H81" si="33">H70+H80</f>
        <v>16.52</v>
      </c>
      <c r="I81" s="32">
        <f t="shared" ref="I81" si="34">I70+I80</f>
        <v>82.22</v>
      </c>
      <c r="J81" s="32">
        <f t="shared" ref="J81:L81" si="35">J70+J80</f>
        <v>531.1</v>
      </c>
      <c r="K81" s="32"/>
      <c r="L81" s="32">
        <f t="shared" si="35"/>
        <v>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14</v>
      </c>
      <c r="H82" s="40">
        <v>14</v>
      </c>
      <c r="I82" s="40">
        <v>27.2</v>
      </c>
      <c r="J82" s="40">
        <v>298</v>
      </c>
      <c r="K82" s="41">
        <v>492</v>
      </c>
      <c r="L82" s="40">
        <v>66.3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15</v>
      </c>
      <c r="J84" s="43">
        <v>58</v>
      </c>
      <c r="K84" s="44">
        <v>685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83</v>
      </c>
      <c r="F85" s="43">
        <v>60</v>
      </c>
      <c r="G85" s="43">
        <v>4.25</v>
      </c>
      <c r="H85" s="43">
        <v>3</v>
      </c>
      <c r="I85" s="43">
        <v>33.1</v>
      </c>
      <c r="J85" s="43">
        <v>192.45</v>
      </c>
      <c r="K85" s="44"/>
      <c r="L85" s="43">
        <v>13.5</v>
      </c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40</v>
      </c>
      <c r="G86" s="43">
        <v>0.4</v>
      </c>
      <c r="H86" s="43">
        <v>2.1</v>
      </c>
      <c r="I86" s="43">
        <v>2.8</v>
      </c>
      <c r="J86" s="43">
        <v>36</v>
      </c>
      <c r="K86" s="44"/>
      <c r="L86" s="43">
        <v>10.199999999999999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SUM(F82:F87)</f>
        <v>500</v>
      </c>
      <c r="G89" s="19">
        <f>SUM(G82:G87)</f>
        <v>18.649999999999999</v>
      </c>
      <c r="H89" s="19">
        <f>SUM(H82:H87)</f>
        <v>19.100000000000001</v>
      </c>
      <c r="I89" s="19">
        <f>SUM(I82:I87)</f>
        <v>78.100000000000009</v>
      </c>
      <c r="J89" s="19">
        <f>SUM(J82:J87)</f>
        <v>584.45000000000005</v>
      </c>
      <c r="K89" s="25"/>
      <c r="L89" s="19">
        <f>SUM(L82:L87)</f>
        <v>95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36">SUM(G90:G98)</f>
        <v>0</v>
      </c>
      <c r="H99" s="19">
        <f t="shared" ref="H99" si="37">SUM(H90:H98)</f>
        <v>0</v>
      </c>
      <c r="I99" s="19">
        <f t="shared" ref="I99" si="38">SUM(I90:I98)</f>
        <v>0</v>
      </c>
      <c r="J99" s="19">
        <f t="shared" ref="J99:L99" si="39">SUM(J90:J98)</f>
        <v>0</v>
      </c>
      <c r="K99" s="25"/>
      <c r="L99" s="19">
        <f t="shared" si="3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>
        <f>SUM(D102:E102)</f>
        <v>0</v>
      </c>
      <c r="F100" s="19">
        <f t="shared" ref="F100:L100" si="40">SUM(F99,F89)</f>
        <v>500</v>
      </c>
      <c r="G100" s="19">
        <f t="shared" si="40"/>
        <v>18.649999999999999</v>
      </c>
      <c r="H100" s="19">
        <f t="shared" si="40"/>
        <v>19.100000000000001</v>
      </c>
      <c r="I100" s="19">
        <f t="shared" si="40"/>
        <v>78.100000000000009</v>
      </c>
      <c r="J100" s="19">
        <f t="shared" si="40"/>
        <v>584.45000000000005</v>
      </c>
      <c r="K100" s="25">
        <f t="shared" si="40"/>
        <v>0</v>
      </c>
      <c r="L100" s="19">
        <f t="shared" si="40"/>
        <v>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180</v>
      </c>
      <c r="G101" s="40">
        <v>6</v>
      </c>
      <c r="H101" s="40">
        <v>6.75</v>
      </c>
      <c r="I101" s="40">
        <v>20</v>
      </c>
      <c r="J101" s="40">
        <v>173</v>
      </c>
      <c r="K101" s="41" t="s">
        <v>42</v>
      </c>
      <c r="L101" s="40">
        <v>34.79</v>
      </c>
    </row>
    <row r="102" spans="1:12" ht="15" x14ac:dyDescent="0.25">
      <c r="A102" s="23"/>
      <c r="B102" s="15"/>
      <c r="C102" s="11"/>
      <c r="D102" s="6"/>
      <c r="E102" s="42" t="s">
        <v>70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337</v>
      </c>
      <c r="L102" s="43">
        <v>17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0.3</v>
      </c>
      <c r="H103" s="43">
        <v>0</v>
      </c>
      <c r="I103" s="43">
        <v>15.2</v>
      </c>
      <c r="J103" s="43">
        <v>60</v>
      </c>
      <c r="K103" s="44">
        <v>686</v>
      </c>
      <c r="L103" s="43">
        <v>7.4</v>
      </c>
    </row>
    <row r="104" spans="1:12" ht="15" x14ac:dyDescent="0.25">
      <c r="A104" s="23"/>
      <c r="B104" s="15"/>
      <c r="C104" s="11"/>
      <c r="D104" s="7" t="s">
        <v>23</v>
      </c>
      <c r="E104" s="42" t="s">
        <v>68</v>
      </c>
      <c r="F104" s="43">
        <v>60</v>
      </c>
      <c r="G104" s="43">
        <v>2.6</v>
      </c>
      <c r="H104" s="43">
        <v>3.1</v>
      </c>
      <c r="I104" s="43">
        <v>38</v>
      </c>
      <c r="J104" s="43">
        <v>151</v>
      </c>
      <c r="K104" s="44">
        <v>773</v>
      </c>
      <c r="L104" s="43">
        <v>12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69</v>
      </c>
      <c r="F106" s="43">
        <v>20</v>
      </c>
      <c r="G106" s="43">
        <v>4</v>
      </c>
      <c r="H106" s="43">
        <v>4</v>
      </c>
      <c r="I106" s="43">
        <v>6.4</v>
      </c>
      <c r="J106" s="43">
        <v>80</v>
      </c>
      <c r="K106" s="44">
        <v>97</v>
      </c>
      <c r="L106" s="43">
        <v>23.81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18</v>
      </c>
      <c r="H108" s="19">
        <f>SUM(H101:H107)</f>
        <v>18.45</v>
      </c>
      <c r="I108" s="19">
        <f>SUM(I101:I107)</f>
        <v>79.900000000000006</v>
      </c>
      <c r="J108" s="19">
        <f>SUM(J101:J107)</f>
        <v>527</v>
      </c>
      <c r="K108" s="25"/>
      <c r="L108" s="19">
        <f>SUM(L101:L107)</f>
        <v>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1">SUM(G109:G117)</f>
        <v>0</v>
      </c>
      <c r="H118" s="19">
        <f t="shared" si="41"/>
        <v>0</v>
      </c>
      <c r="I118" s="19">
        <f t="shared" si="41"/>
        <v>0</v>
      </c>
      <c r="J118" s="19">
        <f t="shared" si="41"/>
        <v>0</v>
      </c>
      <c r="K118" s="25"/>
      <c r="L118" s="19">
        <f t="shared" ref="L118" si="42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43">G108+G118</f>
        <v>18</v>
      </c>
      <c r="H119" s="32">
        <f t="shared" ref="H119" si="44">H108+H118</f>
        <v>18.45</v>
      </c>
      <c r="I119" s="32">
        <f t="shared" ref="I119" si="45">I108+I118</f>
        <v>79.900000000000006</v>
      </c>
      <c r="J119" s="32">
        <f t="shared" ref="J119:L119" si="46">J108+J118</f>
        <v>527</v>
      </c>
      <c r="K119" s="32"/>
      <c r="L119" s="32">
        <f t="shared" si="46"/>
        <v>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45</v>
      </c>
      <c r="F120" s="40">
        <v>160</v>
      </c>
      <c r="G120" s="40">
        <v>9.8699999999999992</v>
      </c>
      <c r="H120" s="40">
        <v>12.7</v>
      </c>
      <c r="I120" s="40">
        <v>30</v>
      </c>
      <c r="J120" s="40">
        <v>271</v>
      </c>
      <c r="K120" s="41">
        <v>333</v>
      </c>
      <c r="L120" s="40">
        <v>48.2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3.2</v>
      </c>
      <c r="H122" s="43">
        <v>2.66</v>
      </c>
      <c r="I122" s="43">
        <v>14</v>
      </c>
      <c r="J122" s="43">
        <v>93.26</v>
      </c>
      <c r="K122" s="44">
        <v>692</v>
      </c>
      <c r="L122" s="43">
        <v>11.8</v>
      </c>
    </row>
    <row r="123" spans="1:12" ht="15" x14ac:dyDescent="0.25">
      <c r="A123" s="14"/>
      <c r="B123" s="15"/>
      <c r="C123" s="11"/>
      <c r="D123" s="7" t="s">
        <v>23</v>
      </c>
      <c r="E123" s="42" t="s">
        <v>65</v>
      </c>
      <c r="F123" s="43">
        <v>40</v>
      </c>
      <c r="G123" s="43">
        <v>3</v>
      </c>
      <c r="H123" s="43">
        <v>3.42</v>
      </c>
      <c r="I123" s="43">
        <v>27</v>
      </c>
      <c r="J123" s="43">
        <v>156.80000000000001</v>
      </c>
      <c r="K123" s="44"/>
      <c r="L123" s="43">
        <v>12</v>
      </c>
    </row>
    <row r="124" spans="1:12" ht="15" x14ac:dyDescent="0.25">
      <c r="A124" s="14"/>
      <c r="B124" s="15"/>
      <c r="C124" s="11"/>
      <c r="D124" s="7" t="s">
        <v>24</v>
      </c>
      <c r="E124" s="42" t="s">
        <v>72</v>
      </c>
      <c r="F124" s="43">
        <v>100</v>
      </c>
      <c r="G124" s="43">
        <v>0.52</v>
      </c>
      <c r="H124" s="43">
        <v>0.52</v>
      </c>
      <c r="I124" s="43">
        <v>12</v>
      </c>
      <c r="J124" s="43">
        <v>61.1</v>
      </c>
      <c r="K124" s="44"/>
      <c r="L124" s="43">
        <v>23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47">SUM(G120:G126)</f>
        <v>16.59</v>
      </c>
      <c r="H127" s="19">
        <f t="shared" si="47"/>
        <v>19.3</v>
      </c>
      <c r="I127" s="19">
        <f t="shared" si="47"/>
        <v>83</v>
      </c>
      <c r="J127" s="19">
        <f t="shared" si="47"/>
        <v>582.16</v>
      </c>
      <c r="K127" s="25"/>
      <c r="L127" s="19">
        <f>SUM(L120:L126)</f>
        <v>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8">SUM(G128:G136)</f>
        <v>0</v>
      </c>
      <c r="H137" s="19">
        <f t="shared" si="48"/>
        <v>0</v>
      </c>
      <c r="I137" s="19">
        <f t="shared" si="48"/>
        <v>0</v>
      </c>
      <c r="J137" s="19">
        <f t="shared" si="48"/>
        <v>0</v>
      </c>
      <c r="K137" s="25"/>
      <c r="L137" s="19">
        <f t="shared" ref="L137" si="4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50">G127+G137</f>
        <v>16.59</v>
      </c>
      <c r="H138" s="32">
        <f t="shared" ref="H138" si="51">H127+H137</f>
        <v>19.3</v>
      </c>
      <c r="I138" s="32">
        <f t="shared" ref="I138" si="52">I127+I137</f>
        <v>83</v>
      </c>
      <c r="J138" s="32">
        <f t="shared" ref="J138:L138" si="53">J127+J137</f>
        <v>582.16</v>
      </c>
      <c r="K138" s="32"/>
      <c r="L138" s="32">
        <f t="shared" si="53"/>
        <v>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60</v>
      </c>
      <c r="G139" s="40">
        <v>7.8</v>
      </c>
      <c r="H139" s="40">
        <v>4.84</v>
      </c>
      <c r="I139" s="40">
        <v>10.62</v>
      </c>
      <c r="J139" s="40">
        <v>128.6</v>
      </c>
      <c r="K139" s="41">
        <v>388</v>
      </c>
      <c r="L139" s="40">
        <v>34.799999999999997</v>
      </c>
    </row>
    <row r="140" spans="1:12" ht="15" x14ac:dyDescent="0.25">
      <c r="A140" s="23"/>
      <c r="B140" s="15"/>
      <c r="C140" s="11"/>
      <c r="D140" s="6"/>
      <c r="E140" s="42" t="s">
        <v>48</v>
      </c>
      <c r="F140" s="43">
        <v>120</v>
      </c>
      <c r="G140" s="43">
        <v>2.5499999999999998</v>
      </c>
      <c r="H140" s="43">
        <v>4.5</v>
      </c>
      <c r="I140" s="43">
        <v>18</v>
      </c>
      <c r="J140" s="43">
        <v>136</v>
      </c>
      <c r="K140" s="44">
        <v>520</v>
      </c>
      <c r="L140" s="43">
        <v>25.2</v>
      </c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74</v>
      </c>
      <c r="F142" s="43">
        <v>80</v>
      </c>
      <c r="G142" s="43">
        <v>6</v>
      </c>
      <c r="H142" s="43">
        <v>5.35</v>
      </c>
      <c r="I142" s="43">
        <v>38.5</v>
      </c>
      <c r="J142" s="43">
        <v>238</v>
      </c>
      <c r="K142" s="44">
        <v>770</v>
      </c>
      <c r="L142" s="43">
        <v>12</v>
      </c>
    </row>
    <row r="143" spans="1:12" ht="15" x14ac:dyDescent="0.25">
      <c r="A143" s="23"/>
      <c r="B143" s="15"/>
      <c r="C143" s="11"/>
      <c r="D143" s="7" t="s">
        <v>24</v>
      </c>
      <c r="E143" s="42" t="s">
        <v>75</v>
      </c>
      <c r="F143" s="43">
        <v>200</v>
      </c>
      <c r="G143" s="43">
        <v>0</v>
      </c>
      <c r="H143" s="43">
        <v>0</v>
      </c>
      <c r="I143" s="43">
        <v>11</v>
      </c>
      <c r="J143" s="43">
        <v>44</v>
      </c>
      <c r="K143" s="44"/>
      <c r="L143" s="43">
        <v>17.399999999999999</v>
      </c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40</v>
      </c>
      <c r="G144" s="43">
        <v>1</v>
      </c>
      <c r="H144" s="43">
        <v>2.3199999999999998</v>
      </c>
      <c r="I144" s="43">
        <v>3</v>
      </c>
      <c r="J144" s="43">
        <v>39</v>
      </c>
      <c r="K144" s="44" t="s">
        <v>47</v>
      </c>
      <c r="L144" s="43">
        <v>5.6</v>
      </c>
    </row>
    <row r="145" spans="1:12" ht="15" x14ac:dyDescent="0.25">
      <c r="A145" s="23"/>
      <c r="B145" s="15"/>
      <c r="C145" s="11"/>
      <c r="D145" s="6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SUM(F139:F144)</f>
        <v>500</v>
      </c>
      <c r="G146" s="19">
        <f>SUM(G139:G144)</f>
        <v>17.350000000000001</v>
      </c>
      <c r="H146" s="19">
        <f>SUM(H139:H144)</f>
        <v>17.009999999999998</v>
      </c>
      <c r="I146" s="19">
        <f>SUM(I139:I144)</f>
        <v>81.12</v>
      </c>
      <c r="J146" s="19">
        <f>SUM(J139:J144)</f>
        <v>585.6</v>
      </c>
      <c r="K146" s="25"/>
      <c r="L146" s="19">
        <f>SUM(L139:L144)</f>
        <v>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4">SUM(G147:G155)</f>
        <v>0</v>
      </c>
      <c r="H156" s="19">
        <f t="shared" si="54"/>
        <v>0</v>
      </c>
      <c r="I156" s="19">
        <f t="shared" si="54"/>
        <v>0</v>
      </c>
      <c r="J156" s="19">
        <f t="shared" si="54"/>
        <v>0</v>
      </c>
      <c r="K156" s="25"/>
      <c r="L156" s="19">
        <f t="shared" ref="L156" si="55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56">G146+G156</f>
        <v>17.350000000000001</v>
      </c>
      <c r="H157" s="32">
        <f t="shared" ref="H157" si="57">H146+H156</f>
        <v>17.009999999999998</v>
      </c>
      <c r="I157" s="32">
        <f t="shared" ref="I157" si="58">I146+I156</f>
        <v>81.12</v>
      </c>
      <c r="J157" s="32">
        <f t="shared" ref="J157:L157" si="59">J146+J156</f>
        <v>585.6</v>
      </c>
      <c r="K157" s="32"/>
      <c r="L157" s="32">
        <f t="shared" si="59"/>
        <v>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200</v>
      </c>
      <c r="G158" s="40">
        <v>4.3</v>
      </c>
      <c r="H158" s="40">
        <v>5.9</v>
      </c>
      <c r="I158" s="40">
        <v>28.6</v>
      </c>
      <c r="J158" s="40">
        <v>198</v>
      </c>
      <c r="K158" s="41" t="s">
        <v>42</v>
      </c>
      <c r="L158" s="40">
        <v>35.96</v>
      </c>
    </row>
    <row r="159" spans="1:12" ht="15" x14ac:dyDescent="0.25">
      <c r="A159" s="23"/>
      <c r="B159" s="15"/>
      <c r="C159" s="11"/>
      <c r="D159" s="6"/>
      <c r="E159" s="42" t="s">
        <v>77</v>
      </c>
      <c r="F159" s="43">
        <v>120</v>
      </c>
      <c r="G159" s="43">
        <v>7.66</v>
      </c>
      <c r="H159" s="43">
        <v>8.35</v>
      </c>
      <c r="I159" s="43">
        <v>37</v>
      </c>
      <c r="J159" s="43">
        <v>246</v>
      </c>
      <c r="K159" s="44">
        <v>733</v>
      </c>
      <c r="L159" s="43">
        <v>28.44</v>
      </c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</row>
    <row r="164" spans="1:12" ht="15" x14ac:dyDescent="0.25">
      <c r="A164" s="23"/>
      <c r="B164" s="15"/>
      <c r="C164" s="11"/>
      <c r="D164" s="6"/>
      <c r="E164" s="42" t="s">
        <v>78</v>
      </c>
      <c r="F164" s="43">
        <v>180</v>
      </c>
      <c r="G164" s="43">
        <v>5</v>
      </c>
      <c r="H164" s="43">
        <v>4</v>
      </c>
      <c r="I164" s="43">
        <v>18</v>
      </c>
      <c r="J164" s="43">
        <v>140</v>
      </c>
      <c r="K164" s="44"/>
      <c r="L164" s="43">
        <v>30.6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16.96</v>
      </c>
      <c r="H165" s="19">
        <f>SUM(H158:H164)</f>
        <v>18.25</v>
      </c>
      <c r="I165" s="19">
        <f>SUM(I158:I164)</f>
        <v>83.6</v>
      </c>
      <c r="J165" s="19">
        <f>SUM(J158:J164)</f>
        <v>584</v>
      </c>
      <c r="K165" s="25"/>
      <c r="L165" s="19">
        <f>SUM(L158:L164)</f>
        <v>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0">SUM(G166:G174)</f>
        <v>0</v>
      </c>
      <c r="H175" s="19">
        <f t="shared" si="60"/>
        <v>0</v>
      </c>
      <c r="I175" s="19">
        <f t="shared" si="60"/>
        <v>0</v>
      </c>
      <c r="J175" s="19">
        <f t="shared" si="60"/>
        <v>0</v>
      </c>
      <c r="K175" s="25"/>
      <c r="L175" s="19">
        <f t="shared" ref="L175" si="6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62">G165+G175</f>
        <v>16.96</v>
      </c>
      <c r="H176" s="32">
        <f t="shared" ref="H176" si="63">H165+H175</f>
        <v>18.25</v>
      </c>
      <c r="I176" s="32">
        <f t="shared" ref="I176" si="64">I165+I175</f>
        <v>83.6</v>
      </c>
      <c r="J176" s="32">
        <f t="shared" ref="J176:L176" si="65">J165+J175</f>
        <v>584</v>
      </c>
      <c r="K176" s="32"/>
      <c r="L176" s="32">
        <f t="shared" si="65"/>
        <v>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49</v>
      </c>
      <c r="F177" s="40">
        <v>90</v>
      </c>
      <c r="G177" s="40">
        <v>10.78</v>
      </c>
      <c r="H177" s="40">
        <v>12.13</v>
      </c>
      <c r="I177" s="40">
        <v>9.66</v>
      </c>
      <c r="J177" s="40">
        <v>168.8</v>
      </c>
      <c r="K177" s="41">
        <v>498</v>
      </c>
      <c r="L177" s="40">
        <v>47</v>
      </c>
    </row>
    <row r="178" spans="1:12" ht="25.5" x14ac:dyDescent="0.25">
      <c r="A178" s="23"/>
      <c r="B178" s="15"/>
      <c r="C178" s="11"/>
      <c r="D178" s="6"/>
      <c r="E178" s="42" t="s">
        <v>53</v>
      </c>
      <c r="F178" s="43">
        <v>120</v>
      </c>
      <c r="G178" s="43">
        <v>3.6</v>
      </c>
      <c r="H178" s="43">
        <v>5.4</v>
      </c>
      <c r="I178" s="43">
        <v>18</v>
      </c>
      <c r="J178" s="43">
        <v>137</v>
      </c>
      <c r="K178" s="44">
        <v>508</v>
      </c>
      <c r="L178" s="43">
        <v>14.4</v>
      </c>
    </row>
    <row r="179" spans="1:12" ht="15" x14ac:dyDescent="0.25">
      <c r="A179" s="23"/>
      <c r="B179" s="15"/>
      <c r="C179" s="11"/>
      <c r="D179" s="7" t="s">
        <v>22</v>
      </c>
      <c r="E179" s="42" t="s">
        <v>79</v>
      </c>
      <c r="F179" s="43">
        <v>200</v>
      </c>
      <c r="G179" s="43">
        <v>0</v>
      </c>
      <c r="H179" s="43">
        <v>0</v>
      </c>
      <c r="I179" s="43">
        <v>24</v>
      </c>
      <c r="J179" s="43">
        <v>95</v>
      </c>
      <c r="K179" s="44">
        <v>639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50</v>
      </c>
      <c r="G180" s="43">
        <v>4</v>
      </c>
      <c r="H180" s="43">
        <v>1.35</v>
      </c>
      <c r="I180" s="43">
        <v>22.5</v>
      </c>
      <c r="J180" s="43">
        <v>122</v>
      </c>
      <c r="K180" s="44"/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</row>
    <row r="183" spans="1:12" ht="15" x14ac:dyDescent="0.25">
      <c r="A183" s="23"/>
      <c r="B183" s="15"/>
      <c r="C183" s="11"/>
      <c r="D183" s="6"/>
      <c r="E183" s="42" t="s">
        <v>80</v>
      </c>
      <c r="F183" s="43">
        <v>40</v>
      </c>
      <c r="G183" s="43">
        <v>0.44</v>
      </c>
      <c r="H183" s="43">
        <v>0.08</v>
      </c>
      <c r="I183" s="43">
        <v>1.52</v>
      </c>
      <c r="J183" s="43">
        <v>9.1999999999999993</v>
      </c>
      <c r="K183" s="44"/>
      <c r="L183" s="43">
        <v>12.6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66">SUM(G177:G183)</f>
        <v>18.82</v>
      </c>
      <c r="H184" s="19">
        <f t="shared" si="66"/>
        <v>18.96</v>
      </c>
      <c r="I184" s="19">
        <f t="shared" si="66"/>
        <v>75.679999999999993</v>
      </c>
      <c r="J184" s="19">
        <f t="shared" si="66"/>
        <v>532</v>
      </c>
      <c r="K184" s="25"/>
      <c r="L184" s="19">
        <f>SUM(L177:L183)</f>
        <v>95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67">SUM(G185:G193)</f>
        <v>0</v>
      </c>
      <c r="H194" s="19">
        <f t="shared" si="67"/>
        <v>0</v>
      </c>
      <c r="I194" s="19">
        <f t="shared" si="67"/>
        <v>0</v>
      </c>
      <c r="J194" s="19">
        <f t="shared" si="67"/>
        <v>0</v>
      </c>
      <c r="K194" s="25"/>
      <c r="L194" s="19">
        <f t="shared" ref="L194" si="6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69">G184+G194</f>
        <v>18.82</v>
      </c>
      <c r="H195" s="32">
        <f t="shared" ref="H195" si="70">H184+H194</f>
        <v>18.96</v>
      </c>
      <c r="I195" s="32">
        <f t="shared" ref="I195" si="71">I184+I194</f>
        <v>75.679999999999993</v>
      </c>
      <c r="J195" s="32">
        <f t="shared" ref="J195:L195" si="72">J184+J194</f>
        <v>532</v>
      </c>
      <c r="K195" s="32"/>
      <c r="L195" s="32">
        <f t="shared" si="72"/>
        <v>95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73">(G24+G43+G62+G81+G100+G119+G138+G157+G176+G195)/(IF(G24=0,0,1)+IF(G43=0,0,1)+IF(G62=0,0,1)+IF(G81=0,0,1)+IF(G100=0,0,1)+IF(G119=0,0,1)+IF(G138=0,0,1)+IF(G157=0,0,1)+IF(G176=0,0,1)+IF(G195=0,0,1))</f>
        <v>17.652999999999999</v>
      </c>
      <c r="H196" s="34">
        <f t="shared" si="73"/>
        <v>18.442999999999998</v>
      </c>
      <c r="I196" s="34">
        <f t="shared" si="73"/>
        <v>79.619</v>
      </c>
      <c r="J196" s="34">
        <f t="shared" si="73"/>
        <v>554.63100000000009</v>
      </c>
      <c r="K196" s="34"/>
      <c r="L196" s="34">
        <f t="shared" ref="L196" si="74">(L24+L43+L62+L81+L100+L119+L138+L157+L176+L195)/(IF(L24=0,0,1)+IF(L43=0,0,1)+IF(L62=0,0,1)+IF(L81=0,0,1)+IF(L100=0,0,1)+IF(L119=0,0,1)+IF(L138=0,0,1)+IF(L157=0,0,1)+IF(L176=0,0,1)+IF(L195=0,0,1))</f>
        <v>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2022-05-16T14:23:56Z</dcterms:created>
  <dcterms:modified xsi:type="dcterms:W3CDTF">2024-12-20T12:54:29Z</dcterms:modified>
</cp:coreProperties>
</file>